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activeTab="0"/>
  </bookViews>
  <sheets>
    <sheet name="Zomer" sheetId="1" r:id="rId1"/>
  </sheets>
  <definedNames/>
  <calcPr fullCalcOnLoad="1"/>
</workbook>
</file>

<file path=xl/sharedStrings.xml><?xml version="1.0" encoding="utf-8"?>
<sst xmlns="http://schemas.openxmlformats.org/spreadsheetml/2006/main" count="134" uniqueCount="131">
  <si>
    <t>Persoonlijk</t>
  </si>
  <si>
    <t>Opbergzak</t>
  </si>
  <si>
    <t>Zakje gasbrander</t>
  </si>
  <si>
    <t>Houder (nieuw)</t>
  </si>
  <si>
    <t>Beker</t>
  </si>
  <si>
    <t>Handdoek</t>
  </si>
  <si>
    <t>Stijgijzers</t>
  </si>
  <si>
    <t>Pikkel</t>
  </si>
  <si>
    <t>Reddingsfluitje</t>
  </si>
  <si>
    <t>Tandenborstel</t>
  </si>
  <si>
    <t>Tandpasta</t>
  </si>
  <si>
    <t>Douchegel (in klein potje)</t>
  </si>
  <si>
    <t>Sandalen</t>
  </si>
  <si>
    <t>Mes</t>
  </si>
  <si>
    <t>Lepel</t>
  </si>
  <si>
    <t>Vodje</t>
  </si>
  <si>
    <t>Riem</t>
  </si>
  <si>
    <t>Gasbrander Primus Easy Fuel Duo</t>
  </si>
  <si>
    <t>SLAAPSYSTEEM</t>
  </si>
  <si>
    <t>KLEDIJ</t>
  </si>
  <si>
    <t>EHBO</t>
  </si>
  <si>
    <t>Reflectiescherm (pot)</t>
  </si>
  <si>
    <t>Grivel</t>
  </si>
  <si>
    <t>OPTIONEEL</t>
  </si>
  <si>
    <t>Kaarten</t>
  </si>
  <si>
    <t>Kaartenhouder</t>
  </si>
  <si>
    <t>Reservebatterij fototoestel</t>
  </si>
  <si>
    <t>Hoogtemeter/horloge</t>
  </si>
  <si>
    <t>Fototoestel (incl. waterdicht opbergzakje)</t>
  </si>
  <si>
    <t>GSM</t>
  </si>
  <si>
    <t>Balpen</t>
  </si>
  <si>
    <t>Portefeuille (met kaarten, rijbewijs, vervoertickets, noordnummers en geld)</t>
  </si>
  <si>
    <t>Reiskam</t>
  </si>
  <si>
    <t>Stoffen zakdoeken (2 stuks)</t>
  </si>
  <si>
    <t>WC-papier (3/4de rol voor 1 week)</t>
  </si>
  <si>
    <t>Hanwag Tatra GTX (B/C-schoenen)</t>
  </si>
  <si>
    <t>Waterdichte kousen</t>
  </si>
  <si>
    <t>Getten</t>
  </si>
  <si>
    <t>Regenbroek (Montane Atomic Pants)</t>
  </si>
  <si>
    <t>Petzl Tikka</t>
  </si>
  <si>
    <t>Gascartouche Primus 4 season mix 450 gram (2 p, 1 week)</t>
  </si>
  <si>
    <t>TOTAAL GEWICHT (in gram)</t>
  </si>
  <si>
    <t>Camp Corsa</t>
  </si>
  <si>
    <t>EHBO incl. reddingsdeken per persoon + plastiek potje met geneesmiddelen</t>
  </si>
  <si>
    <t>Lichte fleecemuts (Mammut)</t>
  </si>
  <si>
    <t>Piketten (10x Y-piketten alumnium, Hilleberg + 2x rotspinnen, Coghlans)</t>
  </si>
  <si>
    <t>Therm-a-rest Xlight (Women) incl. opbergzakje</t>
  </si>
  <si>
    <t>Primaloft One-jas met kap (TNF Redpoint Optimus)</t>
  </si>
  <si>
    <t>2 bandschlings en 2 musketons</t>
  </si>
  <si>
    <t>1 wandeltouw (30m - 8mm)</t>
  </si>
  <si>
    <t>Opmerkingen</t>
  </si>
  <si>
    <t>Lucifers en bricket in zakje</t>
  </si>
  <si>
    <t>Tarp (Mountain Laurel Designs Trailstar inclusief opbergzakje)</t>
  </si>
  <si>
    <t>Lichte bivakzak (Mountain Laurel Designs Light bivy (large met all net hoody) (incl. opbergzakje)</t>
  </si>
  <si>
    <t>Een heel degelijke bivakzak, maar wel vrij duur.</t>
  </si>
  <si>
    <t>Een erg lichte luchtmatras die vrij sterk is ondanks een fragiel uiterlijk.</t>
  </si>
  <si>
    <t>Black Diamond Trail (2 stokken)</t>
  </si>
  <si>
    <t>Via een actie op de kop kunnen tikken voor 20 euro het stuk (erg tevreden van), anders was voorkeur uitgegaan naar Icebreaker. Merinowol gaat amper stinken, maar is wel kwetsbaar voor gaatjes bij regelmatig gebruik.</t>
  </si>
  <si>
    <t>1 lijfje met lange mouwen warm thermisch ondergoed (Icebreaker 260)</t>
  </si>
  <si>
    <t>Geen merk, goedkoop product</t>
  </si>
  <si>
    <t>1 lichte synthetische thermische broek (Odlo)</t>
  </si>
  <si>
    <t>Voldoende voor de zomer, merinowol is uiteraard ook een optie</t>
  </si>
  <si>
    <t>3 paar kousen (Bridedgale trekking, Falke K2, X-socks trekking)</t>
  </si>
  <si>
    <t>1 merinowollen trui (Woolpower 200)</t>
  </si>
  <si>
    <t>2 merinowollen lijfjes met korte mouwen (Aldi)</t>
  </si>
  <si>
    <t>3 synthetische onderbroeken</t>
  </si>
  <si>
    <t>Thema</t>
  </si>
  <si>
    <t>Mijn keuze</t>
  </si>
  <si>
    <t>RUGZAK</t>
  </si>
  <si>
    <t>TARP</t>
  </si>
  <si>
    <t>SLAAPZAK</t>
  </si>
  <si>
    <t>Eén van de beste tarps op de markt (bombpoof). Gebruik in enkel in de zomer. In de winter gaat de voorkeur uit naar een tent.</t>
  </si>
  <si>
    <t>SLAAPMAT</t>
  </si>
  <si>
    <t>SCHOENEN</t>
  </si>
  <si>
    <t>LAAG 1 (wordt gedragen op het lichaam, dient vooral voor zweetafvoer)</t>
  </si>
  <si>
    <t>LAAG 2 (dient voor zweetafvoer &amp; isolatie)</t>
  </si>
  <si>
    <t>LAAG 3 (bescherming tegen slecht weer)</t>
  </si>
  <si>
    <t>HYGIËNE</t>
  </si>
  <si>
    <t>HOOFDLAMP</t>
  </si>
  <si>
    <t>KOOKGEREI</t>
  </si>
  <si>
    <t>DRINKEN</t>
  </si>
  <si>
    <t>ALLERLEI</t>
  </si>
  <si>
    <t>Vrij ruim pakket omdat ik af en toe groepen begeleid. Plastiek potje handig om verpakking van medicatie wat te beschermen.</t>
  </si>
  <si>
    <t>Vrij zware gasbrander, maar wel goede kwaliteit. De volgende keer zou ik wel voor een lichtere versie gaan.</t>
  </si>
  <si>
    <t>Gewicht materiaal RUGZAK = rugzak + gewicht gemeenschappelijke items/2 + gewicht persoonlijke items - items die je zelf aanhebt</t>
  </si>
  <si>
    <t>Sealskinz</t>
  </si>
  <si>
    <t>Bij tochten in de lente waarbij nog veel sneeuw of modder verwacht wordt.</t>
  </si>
  <si>
    <t>Voor tochten in IJsland, Scandinavië, Schotland waar regelmatig rivieren doorwaad moeten worden. Ik houd liever mijn bergschoenen droog.</t>
  </si>
  <si>
    <t>WANDEL-STOKKEN</t>
  </si>
  <si>
    <t>Gemeen-schappelijk</t>
  </si>
  <si>
    <t>Daarin zitten alle spullen die zeker niet nat mogen worden (vb. slaapzak, mat, kleren).</t>
  </si>
  <si>
    <t>Gewicht afhankelijk van het aantal benodigde kaarten voor de tocht</t>
  </si>
  <si>
    <t>Spiegelpeilkompas</t>
  </si>
  <si>
    <t>Hierin zit alle materiaal, ook wat je aanhebt.</t>
  </si>
  <si>
    <t>+ Gewicht water (2 liter in drinkzak bij begin van dag)</t>
  </si>
  <si>
    <t>= Totaal gewicht rugzak voor tocht van 7 dagen in autonomie</t>
  </si>
  <si>
    <t>gram</t>
  </si>
  <si>
    <t>Dit houdt ik ten allen tijde droog, dient enkel om me warm te houden bij pauzes en op de bivakplaats. Kan vervangen worden door een fleece.</t>
  </si>
  <si>
    <t>Veiligheidsmateriaal die je als tochtbegeleider meehebt om mensen indien nodig te ondersteunen bij moeilijkere passages</t>
  </si>
  <si>
    <t>1 drinkfles van 1l (Platypus opvulfles)</t>
  </si>
  <si>
    <t>Blijft leeg , dient vooral om 's avonds wat extra water te kunnen opvangen, bij warm weer kan het wel mee.</t>
  </si>
  <si>
    <t>1 drinkzak met slang van 2 liter (Quecha: licht en sterk)</t>
  </si>
  <si>
    <t>Pet tegen de zon (Lafuma)</t>
  </si>
  <si>
    <t>Surfschoentjes Tribord</t>
  </si>
  <si>
    <t>Donzen slaapzak (Cumulus Panyam 600)</t>
  </si>
  <si>
    <t>Ik verkies een iets warmere slaapzak te nemen.</t>
  </si>
  <si>
    <t>Stevig paar stokken die ook dienen om de tarp op te zetten, ondersteuning te bieden bij het wandelen en evenwicht te geven bij doorwadingen. Altijd 2 stokken gebruiken! Ik draai hier rond wat ducttape als reparatiemateriaal.</t>
  </si>
  <si>
    <t>Jas GTX Pro (Häglofs)</t>
  </si>
  <si>
    <t>Pot en dekselbord, 1,8l</t>
  </si>
  <si>
    <t>Bandana (Buff)</t>
  </si>
  <si>
    <t>1 short (Kalenji)</t>
  </si>
  <si>
    <t>1 lichte elastische wandelbroek (Vaude)</t>
  </si>
  <si>
    <t>Mijn wandelbroek voor 3 seizoenen. Mocht die nat zijn, dan is er nog altijd mijn regenbroek en thermisch ondergoed voor op de bivakplaats</t>
  </si>
  <si>
    <t>Zonnebril in houder (Adidas Sportswear)</t>
  </si>
  <si>
    <t>Black Diamond GTX</t>
  </si>
  <si>
    <t>Lightwave Wildtrek 55w</t>
  </si>
  <si>
    <t>Voor bergtochten nog altijd mijn voorkeur boven trailrunners omwille van de duurzaamheid</t>
  </si>
  <si>
    <t>PAKLIJST VOOR EEN KAMPEERTOCHT IN ZOMERSE CONDITIES (Debbie Sanders, april 2018)</t>
  </si>
  <si>
    <t>+ Gewicht voeding (861 gram per volledig pakket voor 6 dagen, 338 gram enkel snacks en lunch voor 1 dag)</t>
  </si>
  <si>
    <t>1 sport-BH (Kalenji)</t>
  </si>
  <si>
    <t>We nemen geen afwasmiddel mee, als je na het koken meteen afwast, is dat niet nodig.</t>
  </si>
  <si>
    <t>Zonnebrandcrème (factor 50+)</t>
  </si>
  <si>
    <t>Lippenbalsem (factor 50+)</t>
  </si>
  <si>
    <t>Delorme Inreach (noodbaken)</t>
  </si>
  <si>
    <t>Hiermee kunnen we een SOS uitsturen als we geen bereik hebben + mogelijkheid tot het versturen van berichten. Is overgenomen door Garmin.</t>
  </si>
  <si>
    <t xml:space="preserve">Neem ik niet altijd mee maar wel in onherbergzamer gebied waar er soms geen paden zijn. </t>
  </si>
  <si>
    <t>GPS (Garmin GPSmap 64s incl. oplaadbare eneloopbatterijen)</t>
  </si>
  <si>
    <t>1 paar fleece polartec handschoenen (Black Diamond)</t>
  </si>
  <si>
    <t>Reservebatterijen GPS (2)</t>
  </si>
  <si>
    <t>Waterdichte zakken om slaapzak, reservekledij en voeding in te steken (Sea to Summit)</t>
  </si>
  <si>
    <t>Waterdichte opbergzak Ortlieb (in plaats van regenhoes)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</si>
</sst>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e&quot;"/>
    <numFmt numFmtId="181" formatCode="&quot;Waar&quot;;&quot;Waar&quot;;&quot;Niet waar&quot;"/>
    <numFmt numFmtId="182" formatCode="&quot;Aan&quot;;&quot;Aan&quot;;&quot;Uit&quot;"/>
    <numFmt numFmtId="183" formatCode="[$€-2]\ #.##000_);[Red]\([$€-2]\ #.##000\)"/>
    <numFmt numFmtId="184" formatCode="&quot;Waar&quot;;&quot;Waar&quot;;&quot;Onwaar&quot;"/>
  </numFmts>
  <fonts count="42">
    <font>
      <sz val="10"/>
      <name val="Arial"/>
      <family val="0"/>
    </font>
    <font>
      <b/>
      <sz val="12"/>
      <name val="Arial"/>
      <family val="2"/>
    </font>
    <font>
      <sz val="12"/>
      <name val="Arial"/>
      <family val="2"/>
    </font>
    <font>
      <sz val="12"/>
      <color indexed="10"/>
      <name val="Arial"/>
      <family val="2"/>
    </font>
    <font>
      <u val="single"/>
      <sz val="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2"/>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66">
    <xf numFmtId="0" fontId="0" fillId="0" borderId="0" xfId="0" applyAlignment="1">
      <alignment/>
    </xf>
    <xf numFmtId="0" fontId="2" fillId="0" borderId="0" xfId="0" applyFont="1" applyAlignment="1">
      <alignment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0" xfId="0" applyFont="1" applyAlignment="1">
      <alignment wrapText="1"/>
    </xf>
    <xf numFmtId="0" fontId="1" fillId="0" borderId="11" xfId="0" applyFont="1" applyBorder="1" applyAlignment="1">
      <alignment vertical="center" wrapText="1"/>
    </xf>
    <xf numFmtId="0" fontId="2" fillId="33" borderId="11" xfId="0" applyFont="1" applyFill="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33" borderId="11" xfId="0" applyFont="1" applyFill="1" applyBorder="1" applyAlignment="1">
      <alignment horizontal="center" vertical="center" wrapText="1"/>
    </xf>
    <xf numFmtId="0" fontId="40" fillId="0" borderId="11" xfId="0" applyFont="1" applyBorder="1" applyAlignment="1">
      <alignment vertical="center" wrapText="1"/>
    </xf>
    <xf numFmtId="0" fontId="40"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40" fillId="0" borderId="0" xfId="0" applyFont="1" applyAlignment="1">
      <alignment vertical="center" wrapText="1"/>
    </xf>
    <xf numFmtId="0" fontId="3" fillId="0" borderId="11" xfId="0" applyFont="1"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40" fillId="0" borderId="0" xfId="0"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11" xfId="0" applyFont="1" applyFill="1" applyBorder="1" applyAlignment="1">
      <alignment vertical="center" wrapText="1"/>
    </xf>
    <xf numFmtId="0" fontId="2" fillId="0" borderId="0" xfId="0" applyFont="1" applyFill="1" applyAlignment="1">
      <alignment vertical="center"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11"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1" fillId="0" borderId="0" xfId="0" applyFont="1" applyBorder="1" applyAlignment="1">
      <alignment vertical="center" wrapText="1"/>
    </xf>
    <xf numFmtId="0" fontId="2" fillId="0" borderId="0" xfId="0" applyFont="1" applyFill="1" applyBorder="1" applyAlignment="1">
      <alignment wrapText="1"/>
    </xf>
    <xf numFmtId="0" fontId="4" fillId="0" borderId="0" xfId="0" applyFont="1" applyFill="1" applyBorder="1" applyAlignment="1">
      <alignment wrapText="1"/>
    </xf>
    <xf numFmtId="0" fontId="2" fillId="0" borderId="0" xfId="0" applyFont="1" applyFill="1" applyBorder="1" applyAlignment="1" quotePrefix="1">
      <alignment wrapText="1"/>
    </xf>
    <xf numFmtId="0" fontId="1" fillId="10" borderId="12" xfId="0" applyFont="1" applyFill="1" applyBorder="1" applyAlignment="1">
      <alignment vertical="center" wrapText="1"/>
    </xf>
    <xf numFmtId="3" fontId="1" fillId="0" borderId="11" xfId="0" applyNumberFormat="1" applyFont="1" applyBorder="1" applyAlignment="1">
      <alignment horizontal="center" vertical="center" wrapText="1"/>
    </xf>
    <xf numFmtId="3" fontId="1" fillId="10" borderId="13" xfId="0" applyNumberFormat="1" applyFont="1" applyFill="1" applyBorder="1" applyAlignment="1">
      <alignment horizontal="right" vertical="center" wrapText="1"/>
    </xf>
    <xf numFmtId="3" fontId="2" fillId="0" borderId="11" xfId="0" applyNumberFormat="1" applyFont="1" applyBorder="1" applyAlignment="1">
      <alignment horizontal="center" vertical="center" wrapText="1"/>
    </xf>
    <xf numFmtId="0" fontId="2" fillId="0" borderId="11" xfId="0" applyFont="1" applyFill="1" applyBorder="1" applyAlignment="1">
      <alignment wrapText="1"/>
    </xf>
    <xf numFmtId="3"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center" vertical="center" wrapText="1"/>
    </xf>
    <xf numFmtId="0" fontId="1" fillId="0" borderId="11" xfId="0" applyFont="1" applyBorder="1" applyAlignment="1" quotePrefix="1">
      <alignment horizontal="left" vertical="center" wrapText="1"/>
    </xf>
    <xf numFmtId="0" fontId="1" fillId="0" borderId="11" xfId="0" applyFont="1" applyBorder="1" applyAlignment="1">
      <alignment horizontal="left" vertical="center" wrapText="1"/>
    </xf>
    <xf numFmtId="0" fontId="1" fillId="10" borderId="14" xfId="0" applyFont="1" applyFill="1" applyBorder="1" applyAlignment="1">
      <alignment horizontal="center" wrapText="1"/>
    </xf>
    <xf numFmtId="0" fontId="1" fillId="10" borderId="13" xfId="0" applyFont="1" applyFill="1" applyBorder="1" applyAlignment="1">
      <alignment horizontal="center" wrapText="1"/>
    </xf>
    <xf numFmtId="0" fontId="1" fillId="10" borderId="12" xfId="0" applyFont="1" applyFill="1" applyBorder="1" applyAlignment="1">
      <alignment horizont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1" fillId="0" borderId="15" xfId="0" applyFont="1" applyBorder="1" applyAlignment="1">
      <alignment vertical="center" wrapText="1"/>
    </xf>
    <xf numFmtId="0" fontId="1" fillId="0" borderId="10" xfId="0" applyFont="1" applyBorder="1" applyAlignment="1">
      <alignment vertical="center" wrapText="1"/>
    </xf>
    <xf numFmtId="0" fontId="1" fillId="0" borderId="16" xfId="0" applyFont="1" applyBorder="1" applyAlignment="1">
      <alignment vertical="center" wrapText="1"/>
    </xf>
    <xf numFmtId="0" fontId="1" fillId="10" borderId="14" xfId="0" applyFont="1" applyFill="1" applyBorder="1" applyAlignment="1" quotePrefix="1">
      <alignment horizontal="left" vertical="center" wrapText="1"/>
    </xf>
    <xf numFmtId="0" fontId="1" fillId="10" borderId="13" xfId="0" applyFont="1" applyFill="1" applyBorder="1" applyAlignment="1">
      <alignment horizontal="left" vertical="center" wrapText="1"/>
    </xf>
    <xf numFmtId="0" fontId="2" fillId="0" borderId="11" xfId="0" applyFont="1" applyBorder="1" applyAlignment="1">
      <alignment vertical="center" wrapText="1"/>
    </xf>
    <xf numFmtId="0" fontId="1" fillId="34" borderId="14"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9" borderId="11" xfId="0" applyFont="1" applyFill="1" applyBorder="1" applyAlignment="1">
      <alignment horizontal="center"/>
    </xf>
    <xf numFmtId="0" fontId="1" fillId="0" borderId="11" xfId="0" applyFont="1" applyBorder="1" applyAlignment="1">
      <alignmen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7"/>
  <sheetViews>
    <sheetView tabSelected="1" zoomScalePageLayoutView="0" workbookViewId="0" topLeftCell="A79">
      <selection activeCell="A87" sqref="A87:C87"/>
    </sheetView>
  </sheetViews>
  <sheetFormatPr defaultColWidth="9.140625" defaultRowHeight="12.75"/>
  <cols>
    <col min="1" max="1" width="18.7109375" style="4" customWidth="1"/>
    <col min="2" max="2" width="46.8515625" style="12" customWidth="1"/>
    <col min="3" max="3" width="13.7109375" style="13" customWidth="1"/>
    <col min="4" max="4" width="13.57421875" style="13" customWidth="1"/>
    <col min="5" max="5" width="48.00390625" style="14" customWidth="1"/>
    <col min="6" max="6" width="7.7109375" style="1" customWidth="1"/>
    <col min="7" max="16384" width="9.140625" style="1" customWidth="1"/>
  </cols>
  <sheetData>
    <row r="1" spans="1:5" ht="15.75">
      <c r="A1" s="62" t="s">
        <v>117</v>
      </c>
      <c r="B1" s="62"/>
      <c r="C1" s="62"/>
      <c r="D1" s="62"/>
      <c r="E1" s="62"/>
    </row>
    <row r="2" spans="1:5" s="4" customFormat="1" ht="32.25" customHeight="1">
      <c r="A2" s="25" t="s">
        <v>66</v>
      </c>
      <c r="B2" s="28" t="s">
        <v>67</v>
      </c>
      <c r="C2" s="2" t="s">
        <v>89</v>
      </c>
      <c r="D2" s="2" t="s">
        <v>0</v>
      </c>
      <c r="E2" s="3" t="s">
        <v>50</v>
      </c>
    </row>
    <row r="3" spans="1:5" ht="30" customHeight="1">
      <c r="A3" s="63" t="s">
        <v>68</v>
      </c>
      <c r="B3" s="6" t="s">
        <v>115</v>
      </c>
      <c r="C3" s="7"/>
      <c r="D3" s="26">
        <v>1412</v>
      </c>
      <c r="E3" s="8"/>
    </row>
    <row r="4" spans="1:5" ht="30">
      <c r="A4" s="63"/>
      <c r="B4" s="8" t="s">
        <v>130</v>
      </c>
      <c r="C4" s="7"/>
      <c r="D4" s="7">
        <v>90</v>
      </c>
      <c r="E4" s="8" t="s">
        <v>90</v>
      </c>
    </row>
    <row r="6" spans="1:5" ht="90">
      <c r="A6" s="5" t="s">
        <v>88</v>
      </c>
      <c r="B6" s="8" t="s">
        <v>56</v>
      </c>
      <c r="C6" s="7"/>
      <c r="D6" s="7">
        <v>488</v>
      </c>
      <c r="E6" s="8" t="s">
        <v>106</v>
      </c>
    </row>
    <row r="7" spans="1:8" ht="15.75">
      <c r="A7" s="16"/>
      <c r="B7" s="17"/>
      <c r="C7" s="18"/>
      <c r="D7" s="18"/>
      <c r="E7" s="19"/>
      <c r="F7" s="20"/>
      <c r="G7" s="20"/>
      <c r="H7" s="20"/>
    </row>
    <row r="8" spans="1:8" ht="45">
      <c r="A8" s="5" t="s">
        <v>73</v>
      </c>
      <c r="B8" s="6" t="s">
        <v>35</v>
      </c>
      <c r="C8" s="7"/>
      <c r="D8" s="26">
        <v>1500</v>
      </c>
      <c r="E8" s="8" t="s">
        <v>116</v>
      </c>
      <c r="F8" s="20"/>
      <c r="G8" s="21"/>
      <c r="H8" s="21"/>
    </row>
    <row r="10" spans="1:5" ht="15.75">
      <c r="A10" s="44" t="s">
        <v>18</v>
      </c>
      <c r="B10" s="45"/>
      <c r="C10" s="45"/>
      <c r="D10" s="45"/>
      <c r="E10" s="46"/>
    </row>
    <row r="11" spans="1:5" ht="45">
      <c r="A11" s="53" t="s">
        <v>69</v>
      </c>
      <c r="B11" s="8" t="s">
        <v>52</v>
      </c>
      <c r="C11" s="7">
        <v>660</v>
      </c>
      <c r="D11" s="7"/>
      <c r="E11" s="8" t="s">
        <v>71</v>
      </c>
    </row>
    <row r="12" spans="1:5" ht="30">
      <c r="A12" s="55"/>
      <c r="B12" s="8" t="s">
        <v>45</v>
      </c>
      <c r="C12" s="9">
        <v>164</v>
      </c>
      <c r="D12" s="7"/>
      <c r="E12" s="10"/>
    </row>
    <row r="13" spans="1:5" ht="47.25" customHeight="1">
      <c r="A13" s="54"/>
      <c r="B13" s="8" t="s">
        <v>53</v>
      </c>
      <c r="C13" s="7"/>
      <c r="D13" s="7">
        <v>212</v>
      </c>
      <c r="E13" s="8" t="s">
        <v>54</v>
      </c>
    </row>
    <row r="14" spans="1:6" ht="30">
      <c r="A14" s="53" t="s">
        <v>70</v>
      </c>
      <c r="B14" s="8" t="s">
        <v>104</v>
      </c>
      <c r="C14" s="7"/>
      <c r="D14" s="26">
        <f>1162-128</f>
        <v>1034</v>
      </c>
      <c r="E14" s="6" t="s">
        <v>105</v>
      </c>
      <c r="F14" s="11"/>
    </row>
    <row r="15" spans="1:6" ht="15">
      <c r="A15" s="54"/>
      <c r="B15" s="8" t="s">
        <v>1</v>
      </c>
      <c r="C15" s="7"/>
      <c r="D15" s="7">
        <v>128</v>
      </c>
      <c r="E15" s="10"/>
      <c r="F15" s="11"/>
    </row>
    <row r="16" spans="1:6" ht="30">
      <c r="A16" s="5" t="s">
        <v>72</v>
      </c>
      <c r="B16" s="6" t="s">
        <v>46</v>
      </c>
      <c r="C16" s="15"/>
      <c r="D16" s="9">
        <v>360</v>
      </c>
      <c r="E16" s="8" t="s">
        <v>55</v>
      </c>
      <c r="F16" s="11"/>
    </row>
    <row r="18" spans="1:5" ht="15.75">
      <c r="A18" s="44" t="s">
        <v>19</v>
      </c>
      <c r="B18" s="45"/>
      <c r="C18" s="45"/>
      <c r="D18" s="45"/>
      <c r="E18" s="46"/>
    </row>
    <row r="19" spans="1:5" ht="15">
      <c r="A19" s="47" t="s">
        <v>74</v>
      </c>
      <c r="B19" s="8" t="s">
        <v>119</v>
      </c>
      <c r="C19" s="7"/>
      <c r="D19" s="7">
        <v>64</v>
      </c>
      <c r="E19" s="10"/>
    </row>
    <row r="20" spans="1:5" ht="75.75" customHeight="1">
      <c r="A20" s="48"/>
      <c r="B20" s="8" t="s">
        <v>64</v>
      </c>
      <c r="C20" s="7"/>
      <c r="D20" s="7">
        <f>74*2</f>
        <v>148</v>
      </c>
      <c r="E20" s="8" t="s">
        <v>57</v>
      </c>
    </row>
    <row r="21" spans="1:5" ht="30">
      <c r="A21" s="48"/>
      <c r="B21" s="22" t="s">
        <v>58</v>
      </c>
      <c r="C21" s="7"/>
      <c r="D21" s="7">
        <v>156</v>
      </c>
      <c r="E21" s="10"/>
    </row>
    <row r="22" spans="1:5" ht="15">
      <c r="A22" s="48"/>
      <c r="B22" s="8" t="s">
        <v>65</v>
      </c>
      <c r="C22" s="7"/>
      <c r="D22" s="9">
        <f>25*3</f>
        <v>75</v>
      </c>
      <c r="E22" s="8" t="s">
        <v>59</v>
      </c>
    </row>
    <row r="23" spans="1:5" ht="30">
      <c r="A23" s="48"/>
      <c r="B23" s="8" t="s">
        <v>127</v>
      </c>
      <c r="C23" s="7"/>
      <c r="D23" s="38">
        <v>56</v>
      </c>
      <c r="E23" s="10"/>
    </row>
    <row r="24" spans="1:5" ht="15">
      <c r="A24" s="48"/>
      <c r="B24" s="22" t="s">
        <v>102</v>
      </c>
      <c r="C24" s="26"/>
      <c r="D24" s="26">
        <v>52</v>
      </c>
      <c r="E24" s="10"/>
    </row>
    <row r="25" spans="1:5" ht="15">
      <c r="A25" s="48"/>
      <c r="B25" s="22" t="s">
        <v>109</v>
      </c>
      <c r="C25" s="7"/>
      <c r="D25" s="7">
        <v>30</v>
      </c>
      <c r="E25" s="10"/>
    </row>
    <row r="26" spans="1:5" ht="15">
      <c r="A26" s="48"/>
      <c r="B26" s="8" t="s">
        <v>44</v>
      </c>
      <c r="C26" s="7"/>
      <c r="D26" s="9">
        <v>24</v>
      </c>
      <c r="E26" s="10"/>
    </row>
    <row r="27" spans="1:5" ht="30">
      <c r="A27" s="48"/>
      <c r="B27" s="8" t="s">
        <v>60</v>
      </c>
      <c r="C27" s="7"/>
      <c r="D27" s="7">
        <v>122</v>
      </c>
      <c r="E27" s="8" t="s">
        <v>61</v>
      </c>
    </row>
    <row r="28" spans="1:5" ht="30">
      <c r="A28" s="48"/>
      <c r="B28" s="8" t="s">
        <v>62</v>
      </c>
      <c r="C28" s="7"/>
      <c r="D28" s="7">
        <f>75*3</f>
        <v>225</v>
      </c>
      <c r="E28" s="10"/>
    </row>
    <row r="29" spans="1:5" ht="15">
      <c r="A29" s="47" t="s">
        <v>75</v>
      </c>
      <c r="B29" s="8" t="s">
        <v>63</v>
      </c>
      <c r="C29" s="7"/>
      <c r="D29" s="7">
        <v>204</v>
      </c>
      <c r="E29" s="8"/>
    </row>
    <row r="30" spans="1:5" ht="15">
      <c r="A30" s="48"/>
      <c r="B30" s="8" t="s">
        <v>110</v>
      </c>
      <c r="C30" s="7"/>
      <c r="D30" s="26">
        <v>94</v>
      </c>
      <c r="E30" s="8"/>
    </row>
    <row r="31" spans="1:5" ht="60">
      <c r="A31" s="48"/>
      <c r="B31" s="8" t="s">
        <v>111</v>
      </c>
      <c r="C31" s="7"/>
      <c r="D31" s="26">
        <v>318</v>
      </c>
      <c r="E31" s="8" t="s">
        <v>112</v>
      </c>
    </row>
    <row r="32" spans="1:5" ht="15">
      <c r="A32" s="48"/>
      <c r="B32" s="22" t="s">
        <v>16</v>
      </c>
      <c r="C32" s="7"/>
      <c r="D32" s="7">
        <v>50</v>
      </c>
      <c r="E32" s="10"/>
    </row>
    <row r="33" spans="1:6" ht="60">
      <c r="A33" s="49"/>
      <c r="B33" s="6" t="s">
        <v>47</v>
      </c>
      <c r="C33" s="7"/>
      <c r="D33" s="9">
        <v>396</v>
      </c>
      <c r="E33" s="8" t="s">
        <v>97</v>
      </c>
      <c r="F33" s="11"/>
    </row>
    <row r="34" spans="1:5" ht="15">
      <c r="A34" s="63" t="s">
        <v>76</v>
      </c>
      <c r="B34" s="8" t="s">
        <v>107</v>
      </c>
      <c r="C34" s="7"/>
      <c r="D34" s="26">
        <v>406</v>
      </c>
      <c r="E34" s="10"/>
    </row>
    <row r="35" spans="1:5" ht="15">
      <c r="A35" s="63"/>
      <c r="B35" s="8" t="s">
        <v>38</v>
      </c>
      <c r="C35" s="7"/>
      <c r="D35" s="7">
        <v>192</v>
      </c>
      <c r="E35" s="10"/>
    </row>
    <row r="37" spans="1:5" ht="15">
      <c r="A37" s="47" t="s">
        <v>77</v>
      </c>
      <c r="B37" s="8" t="s">
        <v>5</v>
      </c>
      <c r="C37" s="7"/>
      <c r="D37" s="7">
        <v>84</v>
      </c>
      <c r="E37" s="10"/>
    </row>
    <row r="38" spans="1:5" ht="15">
      <c r="A38" s="48"/>
      <c r="B38" s="22" t="s">
        <v>9</v>
      </c>
      <c r="C38" s="7"/>
      <c r="D38" s="7">
        <v>12</v>
      </c>
      <c r="E38" s="10"/>
    </row>
    <row r="39" spans="1:5" ht="15">
      <c r="A39" s="48"/>
      <c r="B39" s="22" t="s">
        <v>10</v>
      </c>
      <c r="C39" s="7">
        <v>60</v>
      </c>
      <c r="D39" s="7"/>
      <c r="E39" s="10"/>
    </row>
    <row r="40" spans="1:5" ht="15">
      <c r="A40" s="48"/>
      <c r="B40" s="22" t="s">
        <v>11</v>
      </c>
      <c r="C40" s="7">
        <v>60</v>
      </c>
      <c r="D40" s="7"/>
      <c r="E40" s="10"/>
    </row>
    <row r="41" spans="1:5" ht="15">
      <c r="A41" s="48"/>
      <c r="B41" s="22" t="s">
        <v>32</v>
      </c>
      <c r="C41" s="7">
        <v>14</v>
      </c>
      <c r="D41" s="7"/>
      <c r="E41" s="10"/>
    </row>
    <row r="42" spans="1:5" ht="15">
      <c r="A42" s="48"/>
      <c r="B42" s="22" t="s">
        <v>34</v>
      </c>
      <c r="C42" s="7">
        <v>80</v>
      </c>
      <c r="D42" s="7"/>
      <c r="E42" s="10"/>
    </row>
    <row r="43" spans="1:5" ht="15">
      <c r="A43" s="49"/>
      <c r="B43" s="22" t="s">
        <v>33</v>
      </c>
      <c r="C43" s="7"/>
      <c r="D43" s="7">
        <v>20</v>
      </c>
      <c r="E43" s="10"/>
    </row>
    <row r="44" ht="15.75">
      <c r="B44" s="23"/>
    </row>
    <row r="45" spans="1:5" ht="15.75">
      <c r="A45" s="24" t="s">
        <v>78</v>
      </c>
      <c r="B45" s="8" t="s">
        <v>39</v>
      </c>
      <c r="C45" s="7"/>
      <c r="D45" s="7">
        <v>78</v>
      </c>
      <c r="E45" s="10"/>
    </row>
    <row r="47" spans="1:6" ht="45">
      <c r="A47" s="53" t="s">
        <v>79</v>
      </c>
      <c r="B47" s="6" t="s">
        <v>17</v>
      </c>
      <c r="C47" s="7">
        <v>384</v>
      </c>
      <c r="D47" s="7"/>
      <c r="E47" s="8" t="s">
        <v>83</v>
      </c>
      <c r="F47" s="11"/>
    </row>
    <row r="48" spans="1:5" ht="15">
      <c r="A48" s="55"/>
      <c r="B48" s="22" t="s">
        <v>2</v>
      </c>
      <c r="C48" s="7">
        <v>32</v>
      </c>
      <c r="D48" s="7"/>
      <c r="E48" s="10"/>
    </row>
    <row r="49" spans="1:5" ht="30">
      <c r="A49" s="55"/>
      <c r="B49" s="22" t="s">
        <v>40</v>
      </c>
      <c r="C49" s="7">
        <f>645</f>
        <v>645</v>
      </c>
      <c r="D49" s="7"/>
      <c r="E49" s="8"/>
    </row>
    <row r="50" spans="1:5" ht="15">
      <c r="A50" s="55"/>
      <c r="B50" s="22" t="s">
        <v>108</v>
      </c>
      <c r="C50" s="7">
        <v>300</v>
      </c>
      <c r="D50" s="7"/>
      <c r="E50" s="10"/>
    </row>
    <row r="51" spans="1:5" ht="15">
      <c r="A51" s="55"/>
      <c r="B51" s="8" t="s">
        <v>3</v>
      </c>
      <c r="C51" s="7">
        <v>38</v>
      </c>
      <c r="D51" s="7"/>
      <c r="E51" s="10"/>
    </row>
    <row r="52" spans="1:5" ht="15">
      <c r="A52" s="55"/>
      <c r="B52" s="8" t="s">
        <v>21</v>
      </c>
      <c r="C52" s="7">
        <v>58</v>
      </c>
      <c r="D52" s="7"/>
      <c r="E52" s="10"/>
    </row>
    <row r="53" spans="1:5" ht="15">
      <c r="A53" s="55"/>
      <c r="B53" s="22" t="s">
        <v>51</v>
      </c>
      <c r="C53" s="7">
        <v>12</v>
      </c>
      <c r="D53" s="7"/>
      <c r="E53" s="10"/>
    </row>
    <row r="54" spans="1:5" ht="15">
      <c r="A54" s="55"/>
      <c r="B54" s="22" t="s">
        <v>13</v>
      </c>
      <c r="C54" s="7">
        <v>44</v>
      </c>
      <c r="D54" s="7"/>
      <c r="E54" s="10"/>
    </row>
    <row r="55" spans="1:5" ht="15">
      <c r="A55" s="55"/>
      <c r="B55" s="8" t="s">
        <v>14</v>
      </c>
      <c r="C55" s="7"/>
      <c r="D55" s="7">
        <v>10</v>
      </c>
      <c r="E55" s="10"/>
    </row>
    <row r="56" spans="1:5" ht="30">
      <c r="A56" s="54"/>
      <c r="B56" s="8" t="s">
        <v>15</v>
      </c>
      <c r="C56" s="7">
        <v>12</v>
      </c>
      <c r="D56" s="7"/>
      <c r="E56" s="8" t="s">
        <v>120</v>
      </c>
    </row>
    <row r="58" spans="1:5" ht="45">
      <c r="A58" s="43" t="s">
        <v>80</v>
      </c>
      <c r="B58" s="8" t="s">
        <v>99</v>
      </c>
      <c r="C58" s="7"/>
      <c r="D58" s="7">
        <f>28</f>
        <v>28</v>
      </c>
      <c r="E58" s="8" t="s">
        <v>100</v>
      </c>
    </row>
    <row r="59" spans="1:5" ht="30">
      <c r="A59" s="43"/>
      <c r="B59" s="8" t="s">
        <v>101</v>
      </c>
      <c r="C59" s="7"/>
      <c r="D59" s="26">
        <v>106</v>
      </c>
      <c r="E59" s="10"/>
    </row>
    <row r="60" spans="1:5" ht="15">
      <c r="A60" s="43"/>
      <c r="B60" s="8" t="s">
        <v>4</v>
      </c>
      <c r="C60" s="7"/>
      <c r="D60" s="7">
        <v>56</v>
      </c>
      <c r="E60" s="10"/>
    </row>
    <row r="62" spans="1:5" ht="15">
      <c r="A62" s="47" t="s">
        <v>20</v>
      </c>
      <c r="B62" s="8" t="s">
        <v>8</v>
      </c>
      <c r="C62" s="7">
        <v>12</v>
      </c>
      <c r="D62" s="7"/>
      <c r="E62" s="10"/>
    </row>
    <row r="63" spans="1:5" ht="45">
      <c r="A63" s="48"/>
      <c r="B63" s="22" t="s">
        <v>43</v>
      </c>
      <c r="C63" s="9">
        <v>458</v>
      </c>
      <c r="D63" s="7"/>
      <c r="E63" s="8" t="s">
        <v>82</v>
      </c>
    </row>
    <row r="64" spans="1:5" ht="15">
      <c r="A64" s="48"/>
      <c r="B64" s="39" t="s">
        <v>121</v>
      </c>
      <c r="C64" s="26">
        <v>62</v>
      </c>
      <c r="D64" s="7"/>
      <c r="E64" s="10"/>
    </row>
    <row r="65" spans="1:5" ht="15">
      <c r="A65" s="49"/>
      <c r="B65" s="39" t="s">
        <v>122</v>
      </c>
      <c r="C65" s="26">
        <v>14</v>
      </c>
      <c r="D65" s="7"/>
      <c r="E65" s="10"/>
    </row>
    <row r="66" spans="1:5" ht="15.75">
      <c r="A66" s="16"/>
      <c r="B66" s="27"/>
      <c r="C66" s="18"/>
      <c r="D66" s="18"/>
      <c r="E66" s="19"/>
    </row>
    <row r="67" spans="1:5" ht="45">
      <c r="A67" s="64" t="s">
        <v>81</v>
      </c>
      <c r="B67" s="22" t="s">
        <v>129</v>
      </c>
      <c r="C67" s="38"/>
      <c r="D67" s="41">
        <v>250</v>
      </c>
      <c r="E67" s="10"/>
    </row>
    <row r="68" spans="1:5" ht="30">
      <c r="A68" s="64"/>
      <c r="B68" s="22" t="s">
        <v>24</v>
      </c>
      <c r="C68" s="7">
        <v>200</v>
      </c>
      <c r="D68" s="7"/>
      <c r="E68" s="8" t="s">
        <v>91</v>
      </c>
    </row>
    <row r="69" spans="1:5" ht="15" customHeight="1">
      <c r="A69" s="64"/>
      <c r="B69" s="22" t="s">
        <v>25</v>
      </c>
      <c r="C69" s="7">
        <v>70</v>
      </c>
      <c r="D69" s="7"/>
      <c r="E69" s="10"/>
    </row>
    <row r="70" spans="1:5" ht="15" customHeight="1">
      <c r="A70" s="64"/>
      <c r="B70" s="22" t="s">
        <v>92</v>
      </c>
      <c r="C70" s="7">
        <v>80</v>
      </c>
      <c r="D70" s="7"/>
      <c r="E70" s="10"/>
    </row>
    <row r="71" spans="1:5" ht="15" customHeight="1">
      <c r="A71" s="64"/>
      <c r="B71" s="22" t="s">
        <v>27</v>
      </c>
      <c r="C71" s="7">
        <v>54</v>
      </c>
      <c r="D71" s="7"/>
      <c r="E71" s="10"/>
    </row>
    <row r="72" spans="1:5" ht="60">
      <c r="A72" s="64"/>
      <c r="B72" s="22" t="s">
        <v>123</v>
      </c>
      <c r="C72" s="41">
        <v>198</v>
      </c>
      <c r="D72" s="38"/>
      <c r="E72" s="8" t="s">
        <v>124</v>
      </c>
    </row>
    <row r="73" spans="1:5" ht="45">
      <c r="A73" s="64"/>
      <c r="B73" s="22" t="s">
        <v>126</v>
      </c>
      <c r="C73" s="26">
        <v>224</v>
      </c>
      <c r="D73" s="7"/>
      <c r="E73" s="8" t="s">
        <v>125</v>
      </c>
    </row>
    <row r="74" spans="1:5" ht="15" customHeight="1">
      <c r="A74" s="64"/>
      <c r="B74" s="22" t="s">
        <v>128</v>
      </c>
      <c r="C74" s="7">
        <v>52</v>
      </c>
      <c r="D74" s="7"/>
      <c r="E74" s="10"/>
    </row>
    <row r="75" spans="1:5" ht="15" customHeight="1">
      <c r="A75" s="64"/>
      <c r="B75" s="22" t="s">
        <v>113</v>
      </c>
      <c r="C75" s="26">
        <v>110</v>
      </c>
      <c r="D75" s="7"/>
      <c r="E75" s="10"/>
    </row>
    <row r="76" spans="1:5" ht="30">
      <c r="A76" s="64"/>
      <c r="B76" s="22" t="s">
        <v>31</v>
      </c>
      <c r="C76" s="7">
        <v>120</v>
      </c>
      <c r="D76" s="7"/>
      <c r="E76" s="10"/>
    </row>
    <row r="77" spans="1:5" ht="15" customHeight="1">
      <c r="A77" s="64"/>
      <c r="B77" s="22" t="s">
        <v>30</v>
      </c>
      <c r="C77" s="7">
        <v>6</v>
      </c>
      <c r="D77" s="7"/>
      <c r="E77" s="10"/>
    </row>
    <row r="78" spans="1:5" ht="15" customHeight="1">
      <c r="A78" s="64"/>
      <c r="B78" s="22" t="s">
        <v>28</v>
      </c>
      <c r="C78" s="9">
        <v>306</v>
      </c>
      <c r="D78" s="7"/>
      <c r="E78" s="10"/>
    </row>
    <row r="79" spans="1:5" ht="15" customHeight="1">
      <c r="A79" s="64"/>
      <c r="B79" s="22" t="s">
        <v>26</v>
      </c>
      <c r="C79" s="9">
        <v>30</v>
      </c>
      <c r="D79" s="7"/>
      <c r="E79" s="10"/>
    </row>
    <row r="80" spans="1:5" ht="15" customHeight="1">
      <c r="A80" s="65"/>
      <c r="B80" s="22" t="s">
        <v>29</v>
      </c>
      <c r="C80" s="7">
        <v>75</v>
      </c>
      <c r="D80" s="7"/>
      <c r="E80" s="10"/>
    </row>
    <row r="81" spans="1:5" ht="15.75">
      <c r="A81" s="29"/>
      <c r="B81" s="17"/>
      <c r="C81" s="30"/>
      <c r="D81" s="30"/>
      <c r="E81" s="31"/>
    </row>
    <row r="82" spans="1:5" ht="15.75">
      <c r="A82" s="43" t="s">
        <v>41</v>
      </c>
      <c r="B82" s="43"/>
      <c r="C82" s="36">
        <f>SUM(C19:C80,C11:C17,C3:C5)</f>
        <v>4634</v>
      </c>
      <c r="D82" s="36">
        <f>SUM(D19:D80,D11:D16,D3:D8)</f>
        <v>8480</v>
      </c>
      <c r="E82" s="8" t="s">
        <v>93</v>
      </c>
    </row>
    <row r="83" spans="1:6" ht="15.75">
      <c r="A83" s="29"/>
      <c r="B83" s="16"/>
      <c r="C83" s="30"/>
      <c r="D83" s="30"/>
      <c r="E83" s="31"/>
      <c r="F83" s="32"/>
    </row>
    <row r="84" spans="1:6" ht="49.5" customHeight="1">
      <c r="A84" s="43" t="s">
        <v>84</v>
      </c>
      <c r="B84" s="43"/>
      <c r="C84" s="43"/>
      <c r="D84" s="40">
        <f>(C82/2)+SUM(D3:D4,D13,D14:D15,D16,D20/2,D21,(D22/3)*2,D23,D26:D28,D30,D33,D34:D35,D37:D80)</f>
        <v>7992</v>
      </c>
      <c r="E84" s="8" t="s">
        <v>96</v>
      </c>
      <c r="F84" s="33"/>
    </row>
    <row r="85" spans="1:6" ht="30.75" customHeight="1">
      <c r="A85" s="42" t="s">
        <v>118</v>
      </c>
      <c r="B85" s="43"/>
      <c r="C85" s="43"/>
      <c r="D85" s="40">
        <f>861*6+338</f>
        <v>5504</v>
      </c>
      <c r="E85" s="8" t="s">
        <v>96</v>
      </c>
      <c r="F85" s="34"/>
    </row>
    <row r="86" spans="1:6" ht="15.75" customHeight="1">
      <c r="A86" s="42" t="s">
        <v>94</v>
      </c>
      <c r="B86" s="43"/>
      <c r="C86" s="43"/>
      <c r="D86" s="40">
        <f>2000</f>
        <v>2000</v>
      </c>
      <c r="E86" s="8" t="s">
        <v>96</v>
      </c>
      <c r="F86" s="34"/>
    </row>
    <row r="87" spans="1:6" ht="32.25" customHeight="1">
      <c r="A87" s="56" t="s">
        <v>95</v>
      </c>
      <c r="B87" s="57"/>
      <c r="C87" s="57"/>
      <c r="D87" s="37">
        <f>D84+(800*7)+2000</f>
        <v>15592</v>
      </c>
      <c r="E87" s="35" t="s">
        <v>96</v>
      </c>
      <c r="F87" s="32"/>
    </row>
    <row r="88" spans="1:6" ht="15.75">
      <c r="A88" s="29"/>
      <c r="B88" s="16"/>
      <c r="C88" s="30"/>
      <c r="D88" s="30"/>
      <c r="E88" s="31"/>
      <c r="F88" s="32"/>
    </row>
    <row r="89" spans="1:6" ht="15.75">
      <c r="A89" s="16"/>
      <c r="B89" s="27"/>
      <c r="C89" s="18"/>
      <c r="D89" s="18"/>
      <c r="E89" s="19"/>
      <c r="F89" s="32"/>
    </row>
    <row r="90" spans="1:5" ht="15.75">
      <c r="A90" s="59" t="s">
        <v>23</v>
      </c>
      <c r="B90" s="60"/>
      <c r="C90" s="60"/>
      <c r="D90" s="60"/>
      <c r="E90" s="61"/>
    </row>
    <row r="91" spans="1:5" ht="21.75" customHeight="1">
      <c r="A91" s="24" t="s">
        <v>12</v>
      </c>
      <c r="B91" s="22" t="s">
        <v>103</v>
      </c>
      <c r="C91" s="7"/>
      <c r="D91" s="38">
        <v>354</v>
      </c>
      <c r="E91" s="58" t="s">
        <v>87</v>
      </c>
    </row>
    <row r="92" spans="1:5" ht="42" customHeight="1">
      <c r="A92" s="24" t="s">
        <v>36</v>
      </c>
      <c r="B92" s="8" t="s">
        <v>85</v>
      </c>
      <c r="C92" s="7"/>
      <c r="D92" s="38">
        <v>54</v>
      </c>
      <c r="E92" s="58"/>
    </row>
    <row r="93" spans="1:5" ht="15.75">
      <c r="A93" s="24" t="s">
        <v>37</v>
      </c>
      <c r="B93" s="22" t="s">
        <v>114</v>
      </c>
      <c r="C93" s="7"/>
      <c r="D93" s="38">
        <v>232</v>
      </c>
      <c r="E93" s="50" t="s">
        <v>86</v>
      </c>
    </row>
    <row r="94" spans="1:5" ht="15.75">
      <c r="A94" s="24" t="s">
        <v>6</v>
      </c>
      <c r="B94" s="22" t="s">
        <v>22</v>
      </c>
      <c r="C94" s="7"/>
      <c r="D94" s="38">
        <v>886</v>
      </c>
      <c r="E94" s="51"/>
    </row>
    <row r="95" spans="1:5" ht="15.75">
      <c r="A95" s="24" t="s">
        <v>7</v>
      </c>
      <c r="B95" s="22" t="s">
        <v>42</v>
      </c>
      <c r="C95" s="7"/>
      <c r="D95" s="38">
        <v>380</v>
      </c>
      <c r="E95" s="52"/>
    </row>
    <row r="96" spans="1:5" ht="32.25" customHeight="1">
      <c r="A96" s="24" t="s">
        <v>48</v>
      </c>
      <c r="B96" s="8"/>
      <c r="C96" s="7"/>
      <c r="D96" s="38">
        <v>354</v>
      </c>
      <c r="E96" s="50" t="s">
        <v>98</v>
      </c>
    </row>
    <row r="97" spans="1:5" ht="31.5">
      <c r="A97" s="24" t="s">
        <v>49</v>
      </c>
      <c r="B97" s="8"/>
      <c r="C97" s="7"/>
      <c r="D97" s="38">
        <v>1222</v>
      </c>
      <c r="E97" s="52"/>
    </row>
  </sheetData>
  <sheetProtection/>
  <mergeCells count="23">
    <mergeCell ref="A67:A80"/>
    <mergeCell ref="A34:A35"/>
    <mergeCell ref="A37:A43"/>
    <mergeCell ref="A85:C85"/>
    <mergeCell ref="A87:C87"/>
    <mergeCell ref="E91:E92"/>
    <mergeCell ref="A90:E90"/>
    <mergeCell ref="A1:E1"/>
    <mergeCell ref="A84:C84"/>
    <mergeCell ref="A3:A4"/>
    <mergeCell ref="A11:A13"/>
    <mergeCell ref="A82:B82"/>
    <mergeCell ref="A58:A60"/>
    <mergeCell ref="A86:C86"/>
    <mergeCell ref="A10:E10"/>
    <mergeCell ref="A18:E18"/>
    <mergeCell ref="A29:A33"/>
    <mergeCell ref="E93:E95"/>
    <mergeCell ref="E96:E97"/>
    <mergeCell ref="A14:A15"/>
    <mergeCell ref="A19:A28"/>
    <mergeCell ref="A47:A56"/>
    <mergeCell ref="A62:A65"/>
  </mergeCells>
  <printOptions/>
  <pageMargins left="0.75" right="0.75" top="1" bottom="1" header="0.5" footer="0.5"/>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VDAB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DSANDERS</dc:creator>
  <cp:keywords/>
  <dc:description/>
  <cp:lastModifiedBy>Debbie Sanders</cp:lastModifiedBy>
  <cp:lastPrinted>2015-06-12T08:31:38Z</cp:lastPrinted>
  <dcterms:created xsi:type="dcterms:W3CDTF">2011-12-09T10:39:42Z</dcterms:created>
  <dcterms:modified xsi:type="dcterms:W3CDTF">2018-04-02T16:16:25Z</dcterms:modified>
  <cp:category/>
  <cp:version/>
  <cp:contentType/>
  <cp:contentStatus/>
</cp:coreProperties>
</file>